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"/>
    </mc:Choice>
  </mc:AlternateContent>
  <bookViews>
    <workbookView xWindow="0" yWindow="0" windowWidth="20490" windowHeight="7620"/>
  </bookViews>
  <sheets>
    <sheet name="شهر 1" sheetId="1" r:id="rId1"/>
    <sheet name="شهر 2" sheetId="3" r:id="rId2"/>
    <sheet name="شهر 3" sheetId="4" r:id="rId3"/>
    <sheet name="شهر 4" sheetId="5" r:id="rId4"/>
    <sheet name="شهر 5" sheetId="8" r:id="rId5"/>
    <sheet name="شهر 6" sheetId="9" r:id="rId6"/>
    <sheet name="شهر 7" sheetId="10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0" l="1"/>
  <c r="F5" i="10"/>
  <c r="F15" i="10" l="1"/>
  <c r="F26" i="10"/>
  <c r="E6" i="9"/>
  <c r="F24" i="9" l="1"/>
  <c r="F5" i="9"/>
  <c r="F15" i="9" l="1"/>
  <c r="F25" i="9" s="1"/>
  <c r="F13" i="8"/>
  <c r="F22" i="8"/>
  <c r="F5" i="8" l="1"/>
  <c r="H21" i="1"/>
  <c r="F23" i="3"/>
  <c r="F5" i="4"/>
  <c r="F14" i="4" s="1"/>
  <c r="F23" i="8" l="1"/>
  <c r="E6" i="5"/>
  <c r="F21" i="5" l="1"/>
  <c r="F5" i="5"/>
  <c r="F13" i="5" s="1"/>
  <c r="F22" i="4"/>
  <c r="F22" i="5" l="1"/>
  <c r="F23" i="4" l="1"/>
  <c r="F5" i="3"/>
  <c r="F14" i="3" l="1"/>
  <c r="F24" i="3" s="1"/>
  <c r="H5" i="1"/>
  <c r="H13" i="1" s="1"/>
  <c r="H22" i="1" s="1"/>
</calcChain>
</file>

<file path=xl/sharedStrings.xml><?xml version="1.0" encoding="utf-8"?>
<sst xmlns="http://schemas.openxmlformats.org/spreadsheetml/2006/main" count="192" uniqueCount="57">
  <si>
    <t xml:space="preserve">البيان </t>
  </si>
  <si>
    <t xml:space="preserve"> تجميع جزئي  </t>
  </si>
  <si>
    <t xml:space="preserve"> تجميع كلي  </t>
  </si>
  <si>
    <t xml:space="preserve">ملاحظة </t>
  </si>
  <si>
    <t xml:space="preserve">رصيد افتتاحي </t>
  </si>
  <si>
    <t>اجمالي الايرادات</t>
  </si>
  <si>
    <t>ايرادات من الشقق</t>
  </si>
  <si>
    <t xml:space="preserve">ايراد المطعم </t>
  </si>
  <si>
    <t xml:space="preserve">ايجارات </t>
  </si>
  <si>
    <t xml:space="preserve">تامين </t>
  </si>
  <si>
    <t xml:space="preserve">مرتجع شقة </t>
  </si>
  <si>
    <t xml:space="preserve">شقة 184م الدور الثالث برج المنارة </t>
  </si>
  <si>
    <t xml:space="preserve">صافي الايرادات </t>
  </si>
  <si>
    <t xml:space="preserve">تكاليف الانشاء </t>
  </si>
  <si>
    <t xml:space="preserve">مصاريف المطعم </t>
  </si>
  <si>
    <t xml:space="preserve">رواتب العاملين </t>
  </si>
  <si>
    <t xml:space="preserve">الرصيد النهائي خلال الشهر </t>
  </si>
  <si>
    <t>تقرير عن شهر 1-2024</t>
  </si>
  <si>
    <t xml:space="preserve">احمد الظابط </t>
  </si>
  <si>
    <t>تقرير عن شهر2-2024</t>
  </si>
  <si>
    <t>رواتب مستحقة من شهر 1</t>
  </si>
  <si>
    <t>عدادات</t>
  </si>
  <si>
    <t xml:space="preserve">عدادات برج المنارة </t>
  </si>
  <si>
    <t>رواتب شهر 3 لعام 2024 م المناره + محل الذهب + أصل الكشري</t>
  </si>
  <si>
    <t>ايداع بالبنك</t>
  </si>
  <si>
    <t xml:space="preserve">مسحوبات الحاج اسامه </t>
  </si>
  <si>
    <t xml:space="preserve">مسحوبات الحاج احمد </t>
  </si>
  <si>
    <t xml:space="preserve">مسحوبات الحاج حسن رشدي </t>
  </si>
  <si>
    <t>تقرير عن شهر3-2024</t>
  </si>
  <si>
    <t xml:space="preserve">احمد الامير </t>
  </si>
  <si>
    <t xml:space="preserve">فيهم مسحوبات عمر علي و د/ رجب و محمد حسني </t>
  </si>
  <si>
    <t>دفعات نقدية من الحاج</t>
  </si>
  <si>
    <t>سلف من الخارج</t>
  </si>
  <si>
    <t xml:space="preserve">رد من الرواتب </t>
  </si>
  <si>
    <t>تقرير عن شهر4-2024</t>
  </si>
  <si>
    <t xml:space="preserve">دفعات نقدية من الحاج </t>
  </si>
  <si>
    <t xml:space="preserve">مسحوبات الحاج حسن </t>
  </si>
  <si>
    <t xml:space="preserve">ايداع بالبنك </t>
  </si>
  <si>
    <t xml:space="preserve">دفعات نقدية </t>
  </si>
  <si>
    <t xml:space="preserve">سلف من الخارج </t>
  </si>
  <si>
    <t xml:space="preserve"> ايجار انستا ونادي المحافظة الهواري </t>
  </si>
  <si>
    <t>مسحوبات الحاج حسن رشدي</t>
  </si>
  <si>
    <t xml:space="preserve">ايراد الكافية </t>
  </si>
  <si>
    <t xml:space="preserve">مصاريف كافية </t>
  </si>
  <si>
    <t>تقرير عن شهر5-2024</t>
  </si>
  <si>
    <t xml:space="preserve">اجمالي المصاريف والمسحوبات </t>
  </si>
  <si>
    <t>اجمالي المصاريف والمسحوبات</t>
  </si>
  <si>
    <t>ايجارات</t>
  </si>
  <si>
    <t>تامين</t>
  </si>
  <si>
    <t xml:space="preserve">تامين نادي المحافظة </t>
  </si>
  <si>
    <t xml:space="preserve">ايجارات نادي المحافظة </t>
  </si>
  <si>
    <t>برج المناره</t>
  </si>
  <si>
    <t>رد سلف</t>
  </si>
  <si>
    <t>ايرادات من سيتي بلازا</t>
  </si>
  <si>
    <t xml:space="preserve">اثبات زياده بالخزينة </t>
  </si>
  <si>
    <t xml:space="preserve">شراء شقة </t>
  </si>
  <si>
    <t>مسحوبات الحاج محمد رشدي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</si>
</sst>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8" x14ac:knownFonts="1">
    <font>
      <sz val="11"/>
      <color theme="1"/>
      <name val="Calibri"/>
      <family val="2"/>
      <charset val="178"/>
      <scheme val="minor"/>
    </font>
    <font>
      <sz val="16"/>
      <color rgb="FF000000"/>
      <name val="Calibri"/>
      <family val="2"/>
    </font>
    <font>
      <sz val="18"/>
      <color theme="1"/>
      <name val="Calibri"/>
      <family val="2"/>
      <charset val="178"/>
      <scheme val="minor"/>
    </font>
    <font>
      <b/>
      <u/>
      <sz val="18"/>
      <color theme="1"/>
      <name val="Calibri"/>
      <family val="2"/>
      <scheme val="minor"/>
    </font>
    <font>
      <b/>
      <u/>
      <sz val="18"/>
      <color rgb="FF000000"/>
      <name val="Calibri"/>
      <family val="2"/>
    </font>
    <font>
      <sz val="16"/>
      <color rgb="FFFF0000"/>
      <name val="Calibri"/>
      <family val="2"/>
    </font>
    <font>
      <sz val="16"/>
      <color rgb="FF00B050"/>
      <name val="Calibri"/>
      <family val="2"/>
    </font>
    <font>
      <sz val="11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readingOrder="2"/>
    </xf>
    <xf numFmtId="164" fontId="1" fillId="0" borderId="1" xfId="0" applyNumberFormat="1" applyFont="1" applyBorder="1" applyAlignment="1">
      <alignment horizontal="center" vertical="center" readingOrder="2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1" fillId="0" borderId="2" xfId="0" applyFont="1" applyBorder="1" applyAlignment="1">
      <alignment readingOrder="2"/>
    </xf>
    <xf numFmtId="164" fontId="1" fillId="0" borderId="2" xfId="0" applyNumberFormat="1" applyFont="1" applyBorder="1" applyAlignment="1">
      <alignment readingOrder="1"/>
    </xf>
    <xf numFmtId="0" fontId="1" fillId="0" borderId="2" xfId="0" applyFont="1" applyBorder="1" applyAlignment="1">
      <alignment readingOrder="1"/>
    </xf>
    <xf numFmtId="0" fontId="4" fillId="0" borderId="2" xfId="0" applyFont="1" applyBorder="1" applyAlignment="1">
      <alignment readingOrder="2"/>
    </xf>
    <xf numFmtId="164" fontId="4" fillId="0" borderId="2" xfId="0" applyNumberFormat="1" applyFont="1" applyBorder="1" applyAlignment="1">
      <alignment readingOrder="1"/>
    </xf>
    <xf numFmtId="0" fontId="5" fillId="0" borderId="2" xfId="0" applyFont="1" applyBorder="1" applyAlignment="1">
      <alignment readingOrder="2"/>
    </xf>
    <xf numFmtId="164" fontId="5" fillId="0" borderId="2" xfId="0" applyNumberFormat="1" applyFont="1" applyBorder="1" applyAlignment="1">
      <alignment readingOrder="1"/>
    </xf>
    <xf numFmtId="0" fontId="6" fillId="0" borderId="2" xfId="0" applyFont="1" applyBorder="1" applyAlignment="1">
      <alignment readingOrder="2"/>
    </xf>
    <xf numFmtId="164" fontId="6" fillId="0" borderId="2" xfId="0" applyNumberFormat="1" applyFont="1" applyBorder="1" applyAlignment="1">
      <alignment readingOrder="1"/>
    </xf>
    <xf numFmtId="14" fontId="3" fillId="0" borderId="0" xfId="0" applyNumberFormat="1" applyFont="1" applyAlignment="1">
      <alignment horizontal="centerContinuous"/>
    </xf>
    <xf numFmtId="164" fontId="0" fillId="0" borderId="0" xfId="0" applyNumberFormat="1"/>
    <xf numFmtId="165" fontId="0" fillId="0" borderId="0" xfId="1" applyNumberFormat="1" applyFont="1"/>
    <xf numFmtId="165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22"/>
  <sheetViews>
    <sheetView showGridLines="0" rightToLeft="1" tabSelected="1" workbookViewId="0">
      <selection activeCell="L12" sqref="L12"/>
    </sheetView>
  </sheetViews>
  <sheetFormatPr defaultRowHeight="15" x14ac:dyDescent="0.25"/>
  <cols>
    <col min="6" max="6" width="33.42578125" bestFit="1" customWidth="1"/>
    <col min="7" max="7" width="17.7109375" bestFit="1" customWidth="1"/>
    <col min="8" max="8" width="20" bestFit="1" customWidth="1"/>
    <col min="9" max="9" width="37.140625" bestFit="1" customWidth="1"/>
    <col min="12" max="12" width="11.5703125" bestFit="1" customWidth="1"/>
    <col min="13" max="13" width="10.5703125" bestFit="1" customWidth="1"/>
    <col min="14" max="14" width="11.5703125" bestFit="1" customWidth="1"/>
    <col min="17" max="17" width="12.28515625" bestFit="1" customWidth="1"/>
  </cols>
  <sheetData>
    <row r="1" spans="6:17" ht="32.25" customHeight="1" x14ac:dyDescent="0.35">
      <c r="G1" s="4" t="s">
        <v>17</v>
      </c>
      <c r="H1" s="4"/>
    </row>
    <row r="2" spans="6:17" ht="23.25" x14ac:dyDescent="0.35">
      <c r="G2" s="3"/>
      <c r="H2" s="3"/>
    </row>
    <row r="3" spans="6:17" ht="30" customHeight="1" x14ac:dyDescent="0.25">
      <c r="F3" s="1" t="s">
        <v>0</v>
      </c>
      <c r="G3" s="2" t="s">
        <v>1</v>
      </c>
      <c r="H3" s="2" t="s">
        <v>2</v>
      </c>
      <c r="I3" s="1" t="s">
        <v>3</v>
      </c>
    </row>
    <row r="4" spans="6:17" ht="21" x14ac:dyDescent="0.35">
      <c r="F4" s="12" t="s">
        <v>4</v>
      </c>
      <c r="G4" s="13"/>
      <c r="H4" s="13">
        <v>3063418</v>
      </c>
      <c r="I4" s="6"/>
      <c r="L4" s="15"/>
      <c r="M4" s="15"/>
      <c r="N4" s="15"/>
    </row>
    <row r="5" spans="6:17" ht="21" x14ac:dyDescent="0.35">
      <c r="F5" s="12" t="s">
        <v>5</v>
      </c>
      <c r="G5" s="13"/>
      <c r="H5" s="13">
        <f>SUM(G6:G11)</f>
        <v>45779138</v>
      </c>
      <c r="I5" s="6"/>
      <c r="M5" s="15"/>
      <c r="Q5" s="15"/>
    </row>
    <row r="6" spans="6:17" ht="21" x14ac:dyDescent="0.35">
      <c r="F6" s="5" t="s">
        <v>6</v>
      </c>
      <c r="G6" s="6">
        <v>34441394</v>
      </c>
      <c r="H6" s="6"/>
      <c r="I6" s="7"/>
      <c r="M6" s="15"/>
    </row>
    <row r="7" spans="6:17" ht="21" x14ac:dyDescent="0.35">
      <c r="F7" s="5" t="s">
        <v>35</v>
      </c>
      <c r="G7" s="6">
        <v>10903455</v>
      </c>
      <c r="H7" s="6"/>
      <c r="I7" s="7"/>
    </row>
    <row r="8" spans="6:17" ht="21" x14ac:dyDescent="0.35">
      <c r="F8" s="5" t="s">
        <v>39</v>
      </c>
      <c r="G8" s="6">
        <v>300000</v>
      </c>
      <c r="H8" s="6"/>
      <c r="I8" s="7"/>
    </row>
    <row r="9" spans="6:17" ht="21" x14ac:dyDescent="0.35">
      <c r="F9" s="5" t="s">
        <v>7</v>
      </c>
      <c r="G9" s="6">
        <v>104789</v>
      </c>
      <c r="H9" s="6"/>
      <c r="I9" s="7"/>
    </row>
    <row r="10" spans="6:17" ht="21" x14ac:dyDescent="0.35">
      <c r="F10" s="5" t="s">
        <v>8</v>
      </c>
      <c r="G10" s="6">
        <v>17500</v>
      </c>
      <c r="H10" s="6"/>
      <c r="I10" s="7" t="s">
        <v>18</v>
      </c>
    </row>
    <row r="11" spans="6:17" ht="21" x14ac:dyDescent="0.35">
      <c r="F11" s="5" t="s">
        <v>9</v>
      </c>
      <c r="G11" s="6">
        <v>12000</v>
      </c>
      <c r="H11" s="6"/>
      <c r="I11" s="7" t="s">
        <v>18</v>
      </c>
      <c r="N11" s="15"/>
    </row>
    <row r="12" spans="6:17" ht="21" x14ac:dyDescent="0.35">
      <c r="F12" s="10" t="s">
        <v>10</v>
      </c>
      <c r="G12" s="11"/>
      <c r="H12" s="11">
        <v>350000</v>
      </c>
      <c r="I12" s="10" t="s">
        <v>11</v>
      </c>
      <c r="N12" s="15"/>
    </row>
    <row r="13" spans="6:17" ht="21" x14ac:dyDescent="0.35">
      <c r="F13" s="12" t="s">
        <v>12</v>
      </c>
      <c r="G13" s="13"/>
      <c r="H13" s="13">
        <f>H4+H5-H12</f>
        <v>48492556</v>
      </c>
      <c r="I13" s="7"/>
    </row>
    <row r="14" spans="6:17" ht="21" x14ac:dyDescent="0.35">
      <c r="F14" s="5" t="s">
        <v>13</v>
      </c>
      <c r="G14" s="6">
        <v>25680800</v>
      </c>
      <c r="H14" s="6"/>
      <c r="I14" s="7"/>
      <c r="M14" s="15"/>
    </row>
    <row r="15" spans="6:17" ht="21" x14ac:dyDescent="0.35">
      <c r="F15" s="5" t="s">
        <v>14</v>
      </c>
      <c r="G15" s="6">
        <v>304412</v>
      </c>
      <c r="H15" s="6"/>
      <c r="I15" s="7"/>
    </row>
    <row r="16" spans="6:17" ht="21" x14ac:dyDescent="0.35">
      <c r="F16" s="5" t="s">
        <v>15</v>
      </c>
      <c r="G16" s="6">
        <v>176940</v>
      </c>
      <c r="H16" s="6"/>
      <c r="I16" s="7"/>
    </row>
    <row r="17" spans="6:9" ht="21" x14ac:dyDescent="0.35">
      <c r="F17" s="5" t="s">
        <v>26</v>
      </c>
      <c r="G17" s="6">
        <v>20965900</v>
      </c>
      <c r="H17" s="6"/>
      <c r="I17" s="7"/>
    </row>
    <row r="18" spans="6:9" ht="21" x14ac:dyDescent="0.35">
      <c r="F18" s="5" t="s">
        <v>25</v>
      </c>
      <c r="G18" s="6">
        <v>55000</v>
      </c>
      <c r="H18" s="6"/>
      <c r="I18" s="7"/>
    </row>
    <row r="19" spans="6:9" ht="21" x14ac:dyDescent="0.35">
      <c r="F19" s="5" t="s">
        <v>41</v>
      </c>
      <c r="G19" s="6">
        <v>100000</v>
      </c>
      <c r="H19" s="6"/>
      <c r="I19" s="7"/>
    </row>
    <row r="20" spans="6:9" ht="21" x14ac:dyDescent="0.35">
      <c r="F20" s="5" t="s">
        <v>37</v>
      </c>
      <c r="G20" s="6">
        <v>1096500</v>
      </c>
      <c r="H20" s="6"/>
      <c r="I20" s="7"/>
    </row>
    <row r="21" spans="6:9" ht="21" x14ac:dyDescent="0.35">
      <c r="F21" s="10" t="s">
        <v>45</v>
      </c>
      <c r="G21" s="11"/>
      <c r="H21" s="11">
        <f>SUM(G14:G20)</f>
        <v>48379552</v>
      </c>
      <c r="I21" s="7"/>
    </row>
    <row r="22" spans="6:9" ht="23.25" x14ac:dyDescent="0.35">
      <c r="F22" s="8" t="s">
        <v>16</v>
      </c>
      <c r="G22" s="9"/>
      <c r="H22" s="9">
        <f>H13-H21</f>
        <v>113004</v>
      </c>
      <c r="I22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24"/>
  <sheetViews>
    <sheetView showGridLines="0" rightToLeft="1" topLeftCell="A11" workbookViewId="0">
      <selection activeCell="D24" sqref="D24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7.42578125" bestFit="1" customWidth="1"/>
    <col min="7" max="7" width="38" bestFit="1" customWidth="1"/>
    <col min="10" max="11" width="11.5703125" bestFit="1" customWidth="1"/>
    <col min="12" max="12" width="9.7109375" bestFit="1" customWidth="1"/>
    <col min="13" max="13" width="11.5703125" bestFit="1" customWidth="1"/>
  </cols>
  <sheetData>
    <row r="1" spans="4:13" ht="32.25" customHeight="1" x14ac:dyDescent="0.35">
      <c r="E1" s="4" t="s">
        <v>19</v>
      </c>
      <c r="F1" s="14"/>
    </row>
    <row r="2" spans="4:13" ht="23.25" x14ac:dyDescent="0.35">
      <c r="E2" s="3"/>
      <c r="F2" s="3"/>
    </row>
    <row r="3" spans="4:13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3" ht="21" x14ac:dyDescent="0.35">
      <c r="D4" s="12" t="s">
        <v>4</v>
      </c>
      <c r="E4" s="13"/>
      <c r="F4" s="13">
        <v>113004</v>
      </c>
      <c r="G4" s="6"/>
      <c r="J4" s="15"/>
      <c r="L4" s="15"/>
    </row>
    <row r="5" spans="4:13" ht="21" x14ac:dyDescent="0.35">
      <c r="D5" s="12" t="s">
        <v>5</v>
      </c>
      <c r="E5" s="13"/>
      <c r="F5" s="13">
        <f>SUM(E6:E12)</f>
        <v>21642352</v>
      </c>
      <c r="G5" s="6"/>
      <c r="J5" s="15"/>
    </row>
    <row r="6" spans="4:13" ht="21" x14ac:dyDescent="0.35">
      <c r="D6" s="5" t="s">
        <v>6</v>
      </c>
      <c r="E6" s="6">
        <v>17710486</v>
      </c>
      <c r="F6" s="6"/>
      <c r="G6" s="7"/>
      <c r="J6" s="15"/>
      <c r="M6" s="15"/>
    </row>
    <row r="7" spans="4:13" ht="21" x14ac:dyDescent="0.35">
      <c r="D7" s="5" t="s">
        <v>38</v>
      </c>
      <c r="E7" s="6">
        <v>3645000</v>
      </c>
      <c r="F7" s="6"/>
      <c r="G7" s="7"/>
      <c r="J7" s="15"/>
      <c r="K7" s="15"/>
    </row>
    <row r="8" spans="4:13" ht="21" x14ac:dyDescent="0.35">
      <c r="D8" s="5" t="s">
        <v>39</v>
      </c>
      <c r="E8" s="6"/>
      <c r="F8" s="6"/>
      <c r="G8" s="7"/>
      <c r="J8" s="15"/>
    </row>
    <row r="9" spans="4:13" ht="21" x14ac:dyDescent="0.35">
      <c r="D9" s="5" t="s">
        <v>7</v>
      </c>
      <c r="E9" s="6">
        <v>157866</v>
      </c>
      <c r="F9" s="6"/>
      <c r="G9" s="7"/>
      <c r="J9" s="15"/>
    </row>
    <row r="10" spans="4:13" ht="21" x14ac:dyDescent="0.35">
      <c r="D10" s="5" t="s">
        <v>8</v>
      </c>
      <c r="E10" s="6">
        <v>79000</v>
      </c>
      <c r="F10" s="6"/>
      <c r="G10" s="7" t="s">
        <v>40</v>
      </c>
    </row>
    <row r="11" spans="4:13" ht="21" x14ac:dyDescent="0.35">
      <c r="D11" s="5" t="s">
        <v>21</v>
      </c>
      <c r="E11" s="6">
        <v>50000</v>
      </c>
      <c r="F11" s="6"/>
      <c r="G11" s="7"/>
    </row>
    <row r="12" spans="4:13" ht="21" x14ac:dyDescent="0.35">
      <c r="D12" s="5" t="s">
        <v>9</v>
      </c>
      <c r="E12" s="6">
        <v>0</v>
      </c>
      <c r="F12" s="6"/>
      <c r="G12" s="7"/>
    </row>
    <row r="13" spans="4:13" ht="21" x14ac:dyDescent="0.35">
      <c r="D13" s="10" t="s">
        <v>10</v>
      </c>
      <c r="E13" s="11"/>
      <c r="F13" s="11">
        <v>0</v>
      </c>
      <c r="G13" s="10"/>
    </row>
    <row r="14" spans="4:13" ht="21" x14ac:dyDescent="0.35">
      <c r="D14" s="12" t="s">
        <v>12</v>
      </c>
      <c r="E14" s="13"/>
      <c r="F14" s="13">
        <f>F4+F5-F13</f>
        <v>21755356</v>
      </c>
      <c r="G14" s="7"/>
    </row>
    <row r="15" spans="4:13" ht="21" x14ac:dyDescent="0.35">
      <c r="D15" s="5" t="s">
        <v>13</v>
      </c>
      <c r="E15" s="6">
        <v>11261336</v>
      </c>
      <c r="F15" s="6"/>
      <c r="G15" s="7"/>
    </row>
    <row r="16" spans="4:13" ht="21" x14ac:dyDescent="0.35">
      <c r="D16" s="5" t="s">
        <v>14</v>
      </c>
      <c r="E16" s="6">
        <v>336550</v>
      </c>
      <c r="F16" s="6"/>
      <c r="G16" s="7"/>
    </row>
    <row r="17" spans="4:7" ht="21" x14ac:dyDescent="0.35">
      <c r="D17" s="5" t="s">
        <v>15</v>
      </c>
      <c r="E17" s="6">
        <v>172424</v>
      </c>
      <c r="F17" s="6"/>
      <c r="G17" s="7"/>
    </row>
    <row r="18" spans="4:7" ht="21" x14ac:dyDescent="0.35">
      <c r="D18" s="5" t="s">
        <v>20</v>
      </c>
      <c r="E18" s="6">
        <v>5380</v>
      </c>
      <c r="F18" s="6"/>
      <c r="G18" s="7"/>
    </row>
    <row r="19" spans="4:7" ht="21" x14ac:dyDescent="0.35">
      <c r="D19" s="5" t="s">
        <v>26</v>
      </c>
      <c r="E19" s="6">
        <v>6389500</v>
      </c>
      <c r="F19" s="6"/>
      <c r="G19" s="7"/>
    </row>
    <row r="20" spans="4:7" ht="21" x14ac:dyDescent="0.35">
      <c r="D20" s="5" t="s">
        <v>25</v>
      </c>
      <c r="E20" s="6">
        <v>100000</v>
      </c>
      <c r="F20" s="6"/>
      <c r="G20" s="7"/>
    </row>
    <row r="21" spans="4:7" ht="21" x14ac:dyDescent="0.35">
      <c r="D21" s="5" t="s">
        <v>36</v>
      </c>
      <c r="E21" s="6">
        <v>0</v>
      </c>
      <c r="F21" s="6"/>
      <c r="G21" s="7"/>
    </row>
    <row r="22" spans="4:7" ht="21" x14ac:dyDescent="0.35">
      <c r="D22" s="5" t="s">
        <v>37</v>
      </c>
      <c r="E22" s="6">
        <v>3227080</v>
      </c>
      <c r="F22" s="6"/>
      <c r="G22" s="7"/>
    </row>
    <row r="23" spans="4:7" ht="21" x14ac:dyDescent="0.35">
      <c r="D23" s="10" t="s">
        <v>46</v>
      </c>
      <c r="E23" s="11"/>
      <c r="F23" s="11">
        <f>SUM(E15:E22)</f>
        <v>21492270</v>
      </c>
      <c r="G23" s="7"/>
    </row>
    <row r="24" spans="4:7" ht="23.25" x14ac:dyDescent="0.35">
      <c r="D24" s="8" t="s">
        <v>16</v>
      </c>
      <c r="E24" s="9"/>
      <c r="F24" s="9">
        <f>F14-F23</f>
        <v>263086</v>
      </c>
      <c r="G24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23"/>
  <sheetViews>
    <sheetView showGridLines="0" rightToLeft="1" topLeftCell="A16" workbookViewId="0">
      <selection activeCell="D22" sqref="D22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8.28515625" bestFit="1" customWidth="1"/>
    <col min="7" max="7" width="67.85546875" bestFit="1" customWidth="1"/>
    <col min="8" max="8" width="15" bestFit="1" customWidth="1"/>
    <col min="9" max="10" width="11.5703125" bestFit="1" customWidth="1"/>
    <col min="11" max="11" width="14.28515625" bestFit="1" customWidth="1"/>
    <col min="13" max="13" width="14.28515625" bestFit="1" customWidth="1"/>
  </cols>
  <sheetData>
    <row r="1" spans="4:13" ht="32.25" customHeight="1" x14ac:dyDescent="0.35">
      <c r="E1" s="4" t="s">
        <v>28</v>
      </c>
      <c r="F1" s="14"/>
    </row>
    <row r="2" spans="4:13" ht="23.25" x14ac:dyDescent="0.35">
      <c r="E2" s="3"/>
      <c r="F2" s="3"/>
    </row>
    <row r="3" spans="4:13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3" ht="21" x14ac:dyDescent="0.35">
      <c r="D4" s="12" t="s">
        <v>4</v>
      </c>
      <c r="E4" s="13"/>
      <c r="F4" s="13">
        <v>263086</v>
      </c>
      <c r="G4" s="6"/>
      <c r="J4" s="15"/>
    </row>
    <row r="5" spans="4:13" ht="21" x14ac:dyDescent="0.35">
      <c r="D5" s="12" t="s">
        <v>5</v>
      </c>
      <c r="E5" s="13"/>
      <c r="F5" s="13">
        <f>SUM(E6:E12)</f>
        <v>18374883</v>
      </c>
      <c r="G5" s="6"/>
      <c r="I5" s="15"/>
      <c r="K5" s="16"/>
    </row>
    <row r="6" spans="4:13" ht="21" x14ac:dyDescent="0.35">
      <c r="D6" s="5" t="s">
        <v>6</v>
      </c>
      <c r="E6" s="6">
        <v>15627215</v>
      </c>
      <c r="F6" s="6"/>
      <c r="G6" s="7"/>
      <c r="J6" s="15"/>
    </row>
    <row r="7" spans="4:13" ht="21" x14ac:dyDescent="0.35">
      <c r="D7" s="5" t="s">
        <v>35</v>
      </c>
      <c r="E7" s="6">
        <v>1756000</v>
      </c>
      <c r="F7" s="6"/>
      <c r="G7" s="7"/>
      <c r="J7" s="15"/>
      <c r="K7" s="15"/>
      <c r="M7" s="15"/>
    </row>
    <row r="8" spans="4:13" ht="21" x14ac:dyDescent="0.35">
      <c r="D8" s="5" t="s">
        <v>32</v>
      </c>
      <c r="E8" s="6">
        <v>750000</v>
      </c>
      <c r="F8" s="6"/>
      <c r="G8" s="7"/>
      <c r="J8" s="15"/>
      <c r="K8" s="15"/>
      <c r="M8" s="15"/>
    </row>
    <row r="9" spans="4:13" ht="21" x14ac:dyDescent="0.35">
      <c r="D9" s="5" t="s">
        <v>7</v>
      </c>
      <c r="E9" s="6">
        <v>60068</v>
      </c>
      <c r="F9" s="6"/>
      <c r="G9" s="7"/>
      <c r="I9" s="15"/>
      <c r="J9" s="15"/>
      <c r="K9" s="17"/>
    </row>
    <row r="10" spans="4:13" ht="21" x14ac:dyDescent="0.35">
      <c r="D10" s="5" t="s">
        <v>8</v>
      </c>
      <c r="E10" s="6">
        <v>17000</v>
      </c>
      <c r="F10" s="6"/>
      <c r="G10" s="7"/>
      <c r="H10" s="15"/>
      <c r="J10" s="15"/>
    </row>
    <row r="11" spans="4:13" ht="21" x14ac:dyDescent="0.35">
      <c r="D11" s="5" t="s">
        <v>9</v>
      </c>
      <c r="E11" s="6">
        <v>0</v>
      </c>
      <c r="F11" s="6"/>
      <c r="G11" s="7"/>
      <c r="J11" s="15"/>
      <c r="K11" s="15"/>
    </row>
    <row r="12" spans="4:13" ht="21" x14ac:dyDescent="0.35">
      <c r="D12" s="5" t="s">
        <v>21</v>
      </c>
      <c r="E12" s="6">
        <v>164600</v>
      </c>
      <c r="F12" s="6"/>
      <c r="G12" s="7" t="s">
        <v>22</v>
      </c>
    </row>
    <row r="13" spans="4:13" ht="21" x14ac:dyDescent="0.35">
      <c r="D13" s="10" t="s">
        <v>10</v>
      </c>
      <c r="E13" s="11"/>
      <c r="F13" s="11">
        <v>53000</v>
      </c>
      <c r="G13" s="10"/>
    </row>
    <row r="14" spans="4:13" ht="21" x14ac:dyDescent="0.35">
      <c r="D14" s="12" t="s">
        <v>12</v>
      </c>
      <c r="E14" s="13"/>
      <c r="F14" s="13">
        <f>F4+F5-F13</f>
        <v>18584969</v>
      </c>
      <c r="G14" s="7"/>
      <c r="M14" s="16"/>
    </row>
    <row r="15" spans="4:13" ht="21" x14ac:dyDescent="0.35">
      <c r="D15" s="5" t="s">
        <v>13</v>
      </c>
      <c r="E15" s="6">
        <v>12795983</v>
      </c>
      <c r="F15" s="6"/>
      <c r="G15" s="7"/>
      <c r="I15" s="15"/>
      <c r="L15" s="15"/>
      <c r="M15" s="17"/>
    </row>
    <row r="16" spans="4:13" ht="21" x14ac:dyDescent="0.35">
      <c r="D16" s="5" t="s">
        <v>14</v>
      </c>
      <c r="E16" s="6">
        <v>255370</v>
      </c>
      <c r="F16" s="6"/>
      <c r="G16" s="7"/>
    </row>
    <row r="17" spans="4:7" ht="21" x14ac:dyDescent="0.35">
      <c r="D17" s="5" t="s">
        <v>15</v>
      </c>
      <c r="E17" s="6">
        <v>208360</v>
      </c>
      <c r="F17" s="6"/>
      <c r="G17" s="7" t="s">
        <v>23</v>
      </c>
    </row>
    <row r="18" spans="4:7" ht="21" x14ac:dyDescent="0.35">
      <c r="D18" s="5" t="s">
        <v>26</v>
      </c>
      <c r="E18" s="6">
        <v>3457650</v>
      </c>
      <c r="F18" s="6"/>
      <c r="G18" s="7"/>
    </row>
    <row r="19" spans="4:7" ht="21" x14ac:dyDescent="0.35">
      <c r="D19" s="5" t="s">
        <v>25</v>
      </c>
      <c r="E19" s="6">
        <v>108840</v>
      </c>
      <c r="F19" s="6"/>
      <c r="G19" s="7"/>
    </row>
    <row r="20" spans="4:7" ht="21" x14ac:dyDescent="0.35">
      <c r="D20" s="5" t="s">
        <v>27</v>
      </c>
      <c r="E20" s="6">
        <v>200000</v>
      </c>
      <c r="F20" s="6"/>
      <c r="G20" s="7"/>
    </row>
    <row r="21" spans="4:7" ht="21" x14ac:dyDescent="0.35">
      <c r="D21" s="5" t="s">
        <v>24</v>
      </c>
      <c r="E21" s="6">
        <v>895779</v>
      </c>
      <c r="F21" s="6"/>
      <c r="G21" s="7"/>
    </row>
    <row r="22" spans="4:7" ht="21" x14ac:dyDescent="0.35">
      <c r="D22" s="10" t="s">
        <v>45</v>
      </c>
      <c r="E22" s="11"/>
      <c r="F22" s="11">
        <f>SUM(E15:E21)</f>
        <v>17921982</v>
      </c>
      <c r="G22" s="7"/>
    </row>
    <row r="23" spans="4:7" ht="23.25" x14ac:dyDescent="0.35">
      <c r="D23" s="8" t="s">
        <v>16</v>
      </c>
      <c r="E23" s="9"/>
      <c r="F23" s="9">
        <f>F14-F22</f>
        <v>662987</v>
      </c>
      <c r="G23" s="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2"/>
  <sheetViews>
    <sheetView showGridLines="0" rightToLeft="1" topLeftCell="A13" workbookViewId="0">
      <selection activeCell="E27" sqref="E27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8.28515625" bestFit="1" customWidth="1"/>
    <col min="7" max="7" width="67.85546875" bestFit="1" customWidth="1"/>
    <col min="8" max="8" width="15.5703125" bestFit="1" customWidth="1"/>
    <col min="9" max="10" width="11.5703125" bestFit="1" customWidth="1"/>
    <col min="11" max="11" width="14.28515625" bestFit="1" customWidth="1"/>
    <col min="13" max="13" width="14.28515625" bestFit="1" customWidth="1"/>
    <col min="14" max="14" width="11.5703125" bestFit="1" customWidth="1"/>
  </cols>
  <sheetData>
    <row r="1" spans="4:14" ht="32.25" customHeight="1" x14ac:dyDescent="0.35">
      <c r="E1" s="4" t="s">
        <v>34</v>
      </c>
      <c r="F1" s="14"/>
    </row>
    <row r="2" spans="4:14" ht="23.25" x14ac:dyDescent="0.35">
      <c r="E2" s="3"/>
      <c r="F2" s="3"/>
    </row>
    <row r="3" spans="4:14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4" ht="21" x14ac:dyDescent="0.35">
      <c r="D4" s="12" t="s">
        <v>4</v>
      </c>
      <c r="E4" s="13"/>
      <c r="F4" s="13">
        <v>662987</v>
      </c>
      <c r="G4" s="6"/>
      <c r="J4" s="15"/>
    </row>
    <row r="5" spans="4:14" ht="21" x14ac:dyDescent="0.35">
      <c r="D5" s="12" t="s">
        <v>5</v>
      </c>
      <c r="E5" s="13"/>
      <c r="F5" s="13">
        <f>SUM(E6:E11)</f>
        <v>26537762</v>
      </c>
      <c r="G5" s="6"/>
      <c r="I5" s="15"/>
      <c r="K5" s="16"/>
    </row>
    <row r="6" spans="4:14" ht="21" x14ac:dyDescent="0.35">
      <c r="D6" s="5" t="s">
        <v>6</v>
      </c>
      <c r="E6" s="6">
        <f>21819632+3685</f>
        <v>21823317</v>
      </c>
      <c r="F6" s="6"/>
      <c r="G6" s="7"/>
      <c r="I6" s="15"/>
      <c r="J6" s="15"/>
      <c r="K6" s="17"/>
    </row>
    <row r="7" spans="4:14" ht="21" x14ac:dyDescent="0.35">
      <c r="D7" s="5" t="s">
        <v>31</v>
      </c>
      <c r="E7" s="6">
        <v>2500000</v>
      </c>
      <c r="F7" s="6"/>
      <c r="G7" s="7"/>
      <c r="J7" s="15"/>
      <c r="K7" s="17"/>
      <c r="N7" s="15"/>
    </row>
    <row r="8" spans="4:14" ht="21" x14ac:dyDescent="0.35">
      <c r="D8" s="5" t="s">
        <v>32</v>
      </c>
      <c r="E8" s="6">
        <v>1860120</v>
      </c>
      <c r="F8" s="6"/>
      <c r="G8" s="7"/>
      <c r="I8" s="15"/>
      <c r="J8" s="15"/>
      <c r="K8" s="17"/>
    </row>
    <row r="9" spans="4:14" ht="21" x14ac:dyDescent="0.35">
      <c r="D9" s="5" t="s">
        <v>33</v>
      </c>
      <c r="E9" s="6">
        <v>2460</v>
      </c>
      <c r="F9" s="6"/>
      <c r="G9" s="7"/>
      <c r="I9" s="15"/>
      <c r="J9" s="15"/>
      <c r="K9" s="17"/>
    </row>
    <row r="10" spans="4:14" ht="21" x14ac:dyDescent="0.35">
      <c r="D10" s="5" t="s">
        <v>7</v>
      </c>
      <c r="E10" s="6">
        <v>173365</v>
      </c>
      <c r="F10" s="6"/>
      <c r="G10" s="7"/>
    </row>
    <row r="11" spans="4:14" ht="21" x14ac:dyDescent="0.35">
      <c r="D11" s="5" t="s">
        <v>21</v>
      </c>
      <c r="E11" s="6">
        <v>178500</v>
      </c>
      <c r="F11" s="6"/>
      <c r="G11" s="7" t="s">
        <v>22</v>
      </c>
      <c r="K11" s="17"/>
    </row>
    <row r="12" spans="4:14" ht="21" x14ac:dyDescent="0.35">
      <c r="D12" s="10" t="s">
        <v>10</v>
      </c>
      <c r="E12" s="11"/>
      <c r="F12" s="11">
        <v>0</v>
      </c>
      <c r="G12" s="10"/>
      <c r="L12" s="15"/>
    </row>
    <row r="13" spans="4:14" ht="21" x14ac:dyDescent="0.35">
      <c r="D13" s="12" t="s">
        <v>12</v>
      </c>
      <c r="E13" s="13"/>
      <c r="F13" s="13">
        <f>F4+F5-F12</f>
        <v>27200749</v>
      </c>
      <c r="G13" s="7"/>
      <c r="I13" s="15"/>
      <c r="J13" s="15"/>
      <c r="M13" s="16"/>
    </row>
    <row r="14" spans="4:14" ht="21" x14ac:dyDescent="0.35">
      <c r="D14" s="5" t="s">
        <v>13</v>
      </c>
      <c r="E14" s="6">
        <v>11654780</v>
      </c>
      <c r="F14" s="6"/>
      <c r="G14" s="7"/>
      <c r="I14" s="15"/>
      <c r="L14" s="15"/>
      <c r="M14" s="17"/>
    </row>
    <row r="15" spans="4:14" ht="21" x14ac:dyDescent="0.35">
      <c r="D15" s="5" t="s">
        <v>14</v>
      </c>
      <c r="E15" s="6">
        <v>311091</v>
      </c>
      <c r="F15" s="6"/>
      <c r="G15" s="7"/>
    </row>
    <row r="16" spans="4:14" ht="21" x14ac:dyDescent="0.35">
      <c r="D16" s="5" t="s">
        <v>15</v>
      </c>
      <c r="E16" s="6">
        <v>212420</v>
      </c>
      <c r="F16" s="6"/>
      <c r="G16" s="7"/>
    </row>
    <row r="17" spans="4:7" ht="21" x14ac:dyDescent="0.35">
      <c r="D17" s="5" t="s">
        <v>26</v>
      </c>
      <c r="E17" s="6">
        <v>11076850</v>
      </c>
      <c r="F17" s="6"/>
      <c r="G17" s="7" t="s">
        <v>30</v>
      </c>
    </row>
    <row r="18" spans="4:7" ht="21" x14ac:dyDescent="0.35">
      <c r="D18" s="5" t="s">
        <v>25</v>
      </c>
      <c r="E18" s="6">
        <v>50000</v>
      </c>
      <c r="F18" s="6"/>
      <c r="G18" s="7"/>
    </row>
    <row r="19" spans="4:7" ht="21" x14ac:dyDescent="0.35">
      <c r="D19" s="5" t="s">
        <v>29</v>
      </c>
      <c r="E19" s="6">
        <v>929000</v>
      </c>
      <c r="F19" s="6"/>
      <c r="G19" s="7"/>
    </row>
    <row r="20" spans="4:7" ht="21" x14ac:dyDescent="0.35">
      <c r="D20" s="5" t="s">
        <v>24</v>
      </c>
      <c r="E20" s="6">
        <v>2688750</v>
      </c>
      <c r="F20" s="6"/>
      <c r="G20" s="7"/>
    </row>
    <row r="21" spans="4:7" ht="21" x14ac:dyDescent="0.35">
      <c r="D21" s="10" t="s">
        <v>45</v>
      </c>
      <c r="E21" s="11"/>
      <c r="F21" s="11">
        <f>SUM(E14:E20)</f>
        <v>26922891</v>
      </c>
      <c r="G21" s="7"/>
    </row>
    <row r="22" spans="4:7" ht="23.25" x14ac:dyDescent="0.35">
      <c r="D22" s="8" t="s">
        <v>16</v>
      </c>
      <c r="E22" s="9"/>
      <c r="F22" s="9">
        <f>F13-F21</f>
        <v>277858</v>
      </c>
      <c r="G22" s="7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3"/>
  <sheetViews>
    <sheetView showGridLines="0" rightToLeft="1" workbookViewId="0">
      <selection activeCell="F23" sqref="F23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8.28515625" bestFit="1" customWidth="1"/>
    <col min="7" max="7" width="67.85546875" bestFit="1" customWidth="1"/>
    <col min="8" max="8" width="15.5703125" bestFit="1" customWidth="1"/>
    <col min="9" max="10" width="11.5703125" bestFit="1" customWidth="1"/>
    <col min="11" max="11" width="14.28515625" bestFit="1" customWidth="1"/>
    <col min="13" max="13" width="14.28515625" bestFit="1" customWidth="1"/>
    <col min="14" max="14" width="11.5703125" bestFit="1" customWidth="1"/>
  </cols>
  <sheetData>
    <row r="1" spans="4:14" ht="32.25" customHeight="1" x14ac:dyDescent="0.35">
      <c r="E1" s="4" t="s">
        <v>44</v>
      </c>
      <c r="F1" s="14"/>
    </row>
    <row r="2" spans="4:14" ht="23.25" x14ac:dyDescent="0.35">
      <c r="E2" s="3"/>
      <c r="F2" s="3"/>
    </row>
    <row r="3" spans="4:14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4" ht="21" x14ac:dyDescent="0.35">
      <c r="D4" s="12" t="s">
        <v>4</v>
      </c>
      <c r="E4" s="13"/>
      <c r="F4" s="13">
        <v>277858</v>
      </c>
      <c r="G4" s="6"/>
      <c r="I4" s="15"/>
      <c r="J4" s="15"/>
    </row>
    <row r="5" spans="4:14" ht="21" x14ac:dyDescent="0.35">
      <c r="D5" s="12" t="s">
        <v>5</v>
      </c>
      <c r="E5" s="13"/>
      <c r="F5" s="13">
        <f>SUM(E6:E11)</f>
        <v>26374332</v>
      </c>
      <c r="G5" s="6"/>
      <c r="I5" s="15"/>
      <c r="K5" s="16"/>
    </row>
    <row r="6" spans="4:14" ht="21" x14ac:dyDescent="0.35">
      <c r="D6" s="5" t="s">
        <v>6</v>
      </c>
      <c r="E6" s="6">
        <v>16797782</v>
      </c>
      <c r="F6" s="6"/>
      <c r="G6" s="7"/>
      <c r="I6" s="15"/>
      <c r="J6" s="15"/>
      <c r="K6" s="17"/>
    </row>
    <row r="7" spans="4:14" ht="21" x14ac:dyDescent="0.35">
      <c r="D7" s="5" t="s">
        <v>31</v>
      </c>
      <c r="E7" s="6">
        <v>8391786</v>
      </c>
      <c r="F7" s="6"/>
      <c r="G7" s="7"/>
      <c r="J7" s="15"/>
      <c r="K7" s="17"/>
      <c r="N7" s="15"/>
    </row>
    <row r="8" spans="4:14" ht="21" x14ac:dyDescent="0.35">
      <c r="D8" s="5" t="s">
        <v>32</v>
      </c>
      <c r="E8" s="6">
        <v>900000</v>
      </c>
      <c r="F8" s="6"/>
      <c r="G8" s="7"/>
      <c r="I8" s="15"/>
      <c r="J8" s="15"/>
      <c r="K8" s="17"/>
    </row>
    <row r="9" spans="4:14" ht="21" x14ac:dyDescent="0.35">
      <c r="D9" s="5" t="s">
        <v>7</v>
      </c>
      <c r="E9" s="6">
        <v>196927</v>
      </c>
      <c r="F9" s="6"/>
      <c r="G9" s="7"/>
    </row>
    <row r="10" spans="4:14" ht="21" x14ac:dyDescent="0.35">
      <c r="D10" s="5" t="s">
        <v>42</v>
      </c>
      <c r="E10" s="6">
        <v>29837</v>
      </c>
      <c r="F10" s="6"/>
      <c r="G10" s="7"/>
    </row>
    <row r="11" spans="4:14" ht="21" x14ac:dyDescent="0.35">
      <c r="D11" s="5" t="s">
        <v>21</v>
      </c>
      <c r="E11" s="6">
        <v>58000</v>
      </c>
      <c r="F11" s="6"/>
      <c r="G11" s="7" t="s">
        <v>22</v>
      </c>
      <c r="J11" s="15"/>
      <c r="K11" s="17"/>
    </row>
    <row r="12" spans="4:14" ht="21" x14ac:dyDescent="0.35">
      <c r="D12" s="10" t="s">
        <v>10</v>
      </c>
      <c r="E12" s="11"/>
      <c r="F12" s="11">
        <v>0</v>
      </c>
      <c r="G12" s="10"/>
      <c r="L12" s="15"/>
    </row>
    <row r="13" spans="4:14" ht="21" x14ac:dyDescent="0.35">
      <c r="D13" s="12" t="s">
        <v>12</v>
      </c>
      <c r="E13" s="13"/>
      <c r="F13" s="13">
        <f>F4+F5-F12</f>
        <v>26652190</v>
      </c>
      <c r="G13" s="7"/>
      <c r="I13" s="15"/>
      <c r="J13" s="15"/>
      <c r="M13" s="16"/>
    </row>
    <row r="14" spans="4:14" ht="21" x14ac:dyDescent="0.35">
      <c r="D14" s="5" t="s">
        <v>13</v>
      </c>
      <c r="E14" s="6">
        <v>11475030</v>
      </c>
      <c r="F14" s="6"/>
      <c r="G14" s="7"/>
      <c r="I14" s="15"/>
      <c r="L14" s="15"/>
      <c r="M14" s="17"/>
    </row>
    <row r="15" spans="4:14" ht="21" x14ac:dyDescent="0.35">
      <c r="D15" s="5" t="s">
        <v>14</v>
      </c>
      <c r="E15" s="6">
        <v>410230</v>
      </c>
      <c r="F15" s="6"/>
      <c r="G15" s="7"/>
    </row>
    <row r="16" spans="4:14" ht="21" x14ac:dyDescent="0.35">
      <c r="D16" s="5" t="s">
        <v>43</v>
      </c>
      <c r="E16" s="6">
        <v>12254</v>
      </c>
      <c r="F16" s="6"/>
      <c r="G16" s="7"/>
    </row>
    <row r="17" spans="4:7" ht="21" x14ac:dyDescent="0.35">
      <c r="D17" s="5" t="s">
        <v>15</v>
      </c>
      <c r="E17" s="6">
        <v>184805</v>
      </c>
      <c r="F17" s="6"/>
      <c r="G17" s="7"/>
    </row>
    <row r="18" spans="4:7" ht="21" x14ac:dyDescent="0.35">
      <c r="D18" s="5" t="s">
        <v>26</v>
      </c>
      <c r="E18" s="6">
        <v>9815093</v>
      </c>
      <c r="F18" s="6"/>
      <c r="G18" s="7"/>
    </row>
    <row r="19" spans="4:7" ht="21" x14ac:dyDescent="0.35">
      <c r="D19" s="5" t="s">
        <v>25</v>
      </c>
      <c r="E19" s="6">
        <v>105000</v>
      </c>
      <c r="F19" s="6"/>
      <c r="G19" s="7"/>
    </row>
    <row r="20" spans="4:7" ht="21" x14ac:dyDescent="0.35">
      <c r="D20" s="5" t="s">
        <v>41</v>
      </c>
      <c r="E20" s="6">
        <v>1000000</v>
      </c>
      <c r="F20" s="6"/>
      <c r="G20" s="7"/>
    </row>
    <row r="21" spans="4:7" ht="21" x14ac:dyDescent="0.35">
      <c r="D21" s="5" t="s">
        <v>24</v>
      </c>
      <c r="E21" s="6">
        <v>3139860</v>
      </c>
      <c r="F21" s="6"/>
      <c r="G21" s="7"/>
    </row>
    <row r="22" spans="4:7" ht="21" x14ac:dyDescent="0.35">
      <c r="D22" s="10" t="s">
        <v>45</v>
      </c>
      <c r="E22" s="11"/>
      <c r="F22" s="11">
        <f>SUM(E14:E21)</f>
        <v>26142272</v>
      </c>
      <c r="G22" s="7"/>
    </row>
    <row r="23" spans="4:7" ht="23.25" x14ac:dyDescent="0.35">
      <c r="D23" s="8" t="s">
        <v>16</v>
      </c>
      <c r="E23" s="9"/>
      <c r="F23" s="9">
        <f>F13-F22</f>
        <v>509918</v>
      </c>
      <c r="G23" s="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5"/>
  <sheetViews>
    <sheetView showGridLines="0" rightToLeft="1" topLeftCell="A13" workbookViewId="0">
      <selection activeCell="F25" sqref="F25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9" bestFit="1" customWidth="1"/>
    <col min="7" max="7" width="67.85546875" bestFit="1" customWidth="1"/>
    <col min="8" max="8" width="15.5703125" bestFit="1" customWidth="1"/>
    <col min="9" max="10" width="11.5703125" bestFit="1" customWidth="1"/>
    <col min="11" max="11" width="14.28515625" bestFit="1" customWidth="1"/>
    <col min="13" max="13" width="14.28515625" bestFit="1" customWidth="1"/>
    <col min="14" max="14" width="11.5703125" bestFit="1" customWidth="1"/>
  </cols>
  <sheetData>
    <row r="1" spans="4:14" ht="32.25" customHeight="1" x14ac:dyDescent="0.35">
      <c r="E1" s="4" t="s">
        <v>44</v>
      </c>
      <c r="F1" s="14"/>
    </row>
    <row r="2" spans="4:14" ht="23.25" x14ac:dyDescent="0.35">
      <c r="E2" s="3"/>
      <c r="F2" s="3"/>
    </row>
    <row r="3" spans="4:14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4" ht="21" x14ac:dyDescent="0.35">
      <c r="D4" s="12" t="s">
        <v>4</v>
      </c>
      <c r="E4" s="13"/>
      <c r="F4" s="13">
        <v>509918</v>
      </c>
      <c r="G4" s="6"/>
      <c r="I4" s="15"/>
      <c r="J4" s="15"/>
    </row>
    <row r="5" spans="4:14" ht="21" x14ac:dyDescent="0.35">
      <c r="D5" s="12" t="s">
        <v>5</v>
      </c>
      <c r="E5" s="13"/>
      <c r="F5" s="13">
        <f>SUM(E6:E13)</f>
        <v>16189827</v>
      </c>
      <c r="G5" s="6"/>
      <c r="I5" s="15"/>
      <c r="K5" s="16"/>
    </row>
    <row r="6" spans="4:14" ht="21" x14ac:dyDescent="0.35">
      <c r="D6" s="5" t="s">
        <v>6</v>
      </c>
      <c r="E6" s="6">
        <f>12901867+312710</f>
        <v>13214577</v>
      </c>
      <c r="F6" s="6"/>
      <c r="G6" s="7"/>
      <c r="I6" s="15"/>
      <c r="J6" s="15"/>
      <c r="K6" s="17"/>
    </row>
    <row r="7" spans="4:14" ht="21" x14ac:dyDescent="0.35">
      <c r="D7" s="5" t="s">
        <v>31</v>
      </c>
      <c r="E7" s="6">
        <v>2224250</v>
      </c>
      <c r="F7" s="6"/>
      <c r="G7" s="7"/>
      <c r="J7" s="15"/>
      <c r="K7" s="17"/>
      <c r="N7" s="15"/>
    </row>
    <row r="8" spans="4:14" ht="21" x14ac:dyDescent="0.35">
      <c r="D8" s="5" t="s">
        <v>32</v>
      </c>
      <c r="E8" s="6">
        <v>450000</v>
      </c>
      <c r="F8" s="6"/>
      <c r="G8" s="7"/>
      <c r="I8" s="15"/>
      <c r="J8" s="15"/>
      <c r="K8" s="17"/>
    </row>
    <row r="9" spans="4:14" ht="21" x14ac:dyDescent="0.35">
      <c r="D9" s="5" t="s">
        <v>47</v>
      </c>
      <c r="E9" s="6">
        <v>15500</v>
      </c>
      <c r="F9" s="6"/>
      <c r="G9" s="7" t="s">
        <v>50</v>
      </c>
      <c r="I9" s="15"/>
      <c r="J9" s="15"/>
      <c r="K9" s="17"/>
    </row>
    <row r="10" spans="4:14" ht="21" x14ac:dyDescent="0.35">
      <c r="D10" s="5" t="s">
        <v>48</v>
      </c>
      <c r="E10" s="6">
        <v>100000</v>
      </c>
      <c r="F10" s="6"/>
      <c r="G10" s="7" t="s">
        <v>49</v>
      </c>
      <c r="I10" s="15"/>
      <c r="J10" s="15"/>
      <c r="K10" s="17"/>
    </row>
    <row r="11" spans="4:14" ht="21" x14ac:dyDescent="0.35">
      <c r="D11" s="5" t="s">
        <v>7</v>
      </c>
      <c r="E11" s="6">
        <v>167347</v>
      </c>
      <c r="F11" s="6"/>
      <c r="G11" s="7"/>
    </row>
    <row r="12" spans="4:14" ht="21" x14ac:dyDescent="0.35">
      <c r="D12" s="5" t="s">
        <v>42</v>
      </c>
      <c r="E12" s="6">
        <v>9853</v>
      </c>
      <c r="F12" s="6"/>
      <c r="G12" s="7"/>
    </row>
    <row r="13" spans="4:14" ht="21" x14ac:dyDescent="0.35">
      <c r="D13" s="5" t="s">
        <v>21</v>
      </c>
      <c r="E13" s="6">
        <v>8300</v>
      </c>
      <c r="F13" s="6"/>
      <c r="G13" s="7"/>
      <c r="J13" s="15"/>
      <c r="K13" s="17"/>
    </row>
    <row r="14" spans="4:14" ht="21" x14ac:dyDescent="0.35">
      <c r="D14" s="10" t="s">
        <v>10</v>
      </c>
      <c r="E14" s="11"/>
      <c r="F14" s="11">
        <v>0</v>
      </c>
      <c r="G14" s="10"/>
      <c r="L14" s="15"/>
    </row>
    <row r="15" spans="4:14" ht="21" x14ac:dyDescent="0.35">
      <c r="D15" s="12" t="s">
        <v>12</v>
      </c>
      <c r="E15" s="13"/>
      <c r="F15" s="13">
        <f>F4+F5-F14</f>
        <v>16699745</v>
      </c>
      <c r="G15" s="7"/>
      <c r="I15" s="15"/>
      <c r="J15" s="15"/>
      <c r="M15" s="16"/>
    </row>
    <row r="16" spans="4:14" ht="21" x14ac:dyDescent="0.35">
      <c r="D16" s="5" t="s">
        <v>13</v>
      </c>
      <c r="E16" s="6">
        <v>11413293</v>
      </c>
      <c r="F16" s="6"/>
      <c r="G16" s="7"/>
      <c r="I16" s="15"/>
      <c r="L16" s="15"/>
      <c r="M16" s="17"/>
    </row>
    <row r="17" spans="4:7" ht="21" x14ac:dyDescent="0.35">
      <c r="D17" s="5" t="s">
        <v>14</v>
      </c>
      <c r="E17" s="6">
        <v>222615</v>
      </c>
      <c r="F17" s="6"/>
      <c r="G17" s="7"/>
    </row>
    <row r="18" spans="4:7" ht="21" x14ac:dyDescent="0.35">
      <c r="D18" s="5" t="s">
        <v>43</v>
      </c>
      <c r="E18" s="6">
        <v>4190</v>
      </c>
      <c r="F18" s="6"/>
      <c r="G18" s="7"/>
    </row>
    <row r="19" spans="4:7" ht="21" x14ac:dyDescent="0.35">
      <c r="D19" s="5" t="s">
        <v>15</v>
      </c>
      <c r="E19" s="6">
        <v>212750</v>
      </c>
      <c r="F19" s="6"/>
      <c r="G19" s="7"/>
    </row>
    <row r="20" spans="4:7" ht="21" x14ac:dyDescent="0.35">
      <c r="D20" s="5" t="s">
        <v>26</v>
      </c>
      <c r="E20" s="6">
        <v>2035525</v>
      </c>
      <c r="F20" s="6"/>
      <c r="G20" s="7"/>
    </row>
    <row r="21" spans="4:7" ht="21" x14ac:dyDescent="0.35">
      <c r="D21" s="5" t="s">
        <v>25</v>
      </c>
      <c r="E21" s="6">
        <v>120000</v>
      </c>
      <c r="F21" s="6"/>
      <c r="G21" s="7"/>
    </row>
    <row r="22" spans="4:7" ht="21" x14ac:dyDescent="0.35">
      <c r="D22" s="5" t="s">
        <v>41</v>
      </c>
      <c r="E22" s="6">
        <v>0</v>
      </c>
      <c r="F22" s="6"/>
      <c r="G22" s="7"/>
    </row>
    <row r="23" spans="4:7" ht="21" x14ac:dyDescent="0.35">
      <c r="D23" s="5" t="s">
        <v>24</v>
      </c>
      <c r="E23" s="6">
        <v>2222000</v>
      </c>
      <c r="F23" s="6"/>
      <c r="G23" s="7"/>
    </row>
    <row r="24" spans="4:7" ht="21" x14ac:dyDescent="0.35">
      <c r="D24" s="10" t="s">
        <v>45</v>
      </c>
      <c r="E24" s="11"/>
      <c r="F24" s="11">
        <f>SUM(E16:E23)</f>
        <v>16230373</v>
      </c>
      <c r="G24" s="7"/>
    </row>
    <row r="25" spans="4:7" ht="23.25" x14ac:dyDescent="0.35">
      <c r="D25" s="8" t="s">
        <v>16</v>
      </c>
      <c r="E25" s="9"/>
      <c r="F25" s="9">
        <f>F15-F24</f>
        <v>469372</v>
      </c>
      <c r="G25" s="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6"/>
  <sheetViews>
    <sheetView showGridLines="0" rightToLeft="1" topLeftCell="A7" workbookViewId="0">
      <selection activeCell="J15" sqref="J15"/>
    </sheetView>
  </sheetViews>
  <sheetFormatPr defaultRowHeight="15" x14ac:dyDescent="0.25"/>
  <cols>
    <col min="4" max="4" width="33.42578125" bestFit="1" customWidth="1"/>
    <col min="5" max="5" width="17.7109375" bestFit="1" customWidth="1"/>
    <col min="6" max="6" width="19" bestFit="1" customWidth="1"/>
    <col min="7" max="7" width="67.85546875" bestFit="1" customWidth="1"/>
    <col min="8" max="8" width="15.5703125" bestFit="1" customWidth="1"/>
    <col min="9" max="10" width="11.5703125" bestFit="1" customWidth="1"/>
    <col min="11" max="11" width="14.28515625" bestFit="1" customWidth="1"/>
    <col min="13" max="13" width="14.28515625" bestFit="1" customWidth="1"/>
    <col min="14" max="14" width="11.5703125" bestFit="1" customWidth="1"/>
  </cols>
  <sheetData>
    <row r="1" spans="4:14" ht="32.25" customHeight="1" x14ac:dyDescent="0.35">
      <c r="E1" s="4" t="s">
        <v>44</v>
      </c>
      <c r="F1" s="14"/>
    </row>
    <row r="2" spans="4:14" ht="23.25" x14ac:dyDescent="0.35">
      <c r="E2" s="3"/>
      <c r="F2" s="3"/>
    </row>
    <row r="3" spans="4:14" ht="30" customHeight="1" x14ac:dyDescent="0.25">
      <c r="D3" s="1" t="s">
        <v>0</v>
      </c>
      <c r="E3" s="2" t="s">
        <v>1</v>
      </c>
      <c r="F3" s="2" t="s">
        <v>2</v>
      </c>
      <c r="G3" s="1" t="s">
        <v>3</v>
      </c>
    </row>
    <row r="4" spans="4:14" ht="21" x14ac:dyDescent="0.35">
      <c r="D4" s="12" t="s">
        <v>4</v>
      </c>
      <c r="E4" s="13"/>
      <c r="F4" s="13">
        <v>469372</v>
      </c>
      <c r="G4" s="6"/>
      <c r="I4" s="15"/>
      <c r="J4" s="15"/>
    </row>
    <row r="5" spans="4:14" ht="21" x14ac:dyDescent="0.35">
      <c r="D5" s="12" t="s">
        <v>5</v>
      </c>
      <c r="E5" s="13"/>
      <c r="F5" s="13">
        <f>SUM(E6:E13)</f>
        <v>27887977</v>
      </c>
      <c r="G5" s="6"/>
      <c r="I5" s="15"/>
      <c r="J5" s="15"/>
      <c r="K5" s="16"/>
    </row>
    <row r="6" spans="4:14" ht="21" x14ac:dyDescent="0.35">
      <c r="D6" s="5" t="s">
        <v>6</v>
      </c>
      <c r="E6" s="6">
        <v>18282229</v>
      </c>
      <c r="F6" s="6"/>
      <c r="G6" s="7"/>
      <c r="I6" s="15"/>
      <c r="J6" s="15"/>
      <c r="K6" s="17"/>
    </row>
    <row r="7" spans="4:14" ht="21" x14ac:dyDescent="0.35">
      <c r="D7" s="5" t="s">
        <v>31</v>
      </c>
      <c r="E7" s="6">
        <v>8354430</v>
      </c>
      <c r="F7" s="6"/>
      <c r="G7" s="7"/>
      <c r="J7" s="15"/>
      <c r="K7" s="17"/>
      <c r="N7" s="15"/>
    </row>
    <row r="8" spans="4:14" ht="21" x14ac:dyDescent="0.35">
      <c r="D8" s="5" t="s">
        <v>52</v>
      </c>
      <c r="E8" s="6">
        <v>632921</v>
      </c>
      <c r="F8" s="6"/>
      <c r="G8" s="7"/>
      <c r="I8" s="15"/>
      <c r="J8" s="15"/>
      <c r="K8" s="17"/>
    </row>
    <row r="9" spans="4:14" ht="21" x14ac:dyDescent="0.35">
      <c r="D9" s="5" t="s">
        <v>53</v>
      </c>
      <c r="E9" s="6">
        <v>199000</v>
      </c>
      <c r="F9" s="6"/>
      <c r="G9" s="7"/>
      <c r="I9" s="15"/>
      <c r="J9" s="15"/>
      <c r="K9" s="17"/>
    </row>
    <row r="10" spans="4:14" ht="21" x14ac:dyDescent="0.35">
      <c r="D10" s="5" t="s">
        <v>54</v>
      </c>
      <c r="E10" s="6">
        <v>1000</v>
      </c>
      <c r="F10" s="6"/>
      <c r="G10" s="7"/>
      <c r="I10" s="15"/>
      <c r="J10" s="15"/>
      <c r="K10" s="17"/>
    </row>
    <row r="11" spans="4:14" ht="21" x14ac:dyDescent="0.35">
      <c r="D11" s="5" t="s">
        <v>7</v>
      </c>
      <c r="E11" s="6">
        <v>186697</v>
      </c>
      <c r="F11" s="6"/>
      <c r="G11" s="7"/>
    </row>
    <row r="12" spans="4:14" ht="21" x14ac:dyDescent="0.35">
      <c r="D12" s="5" t="s">
        <v>50</v>
      </c>
      <c r="E12" s="6">
        <v>6500</v>
      </c>
      <c r="F12" s="6"/>
      <c r="G12" s="7" t="s">
        <v>18</v>
      </c>
    </row>
    <row r="13" spans="4:14" ht="21" x14ac:dyDescent="0.35">
      <c r="D13" s="5" t="s">
        <v>21</v>
      </c>
      <c r="E13" s="6">
        <v>225200</v>
      </c>
      <c r="F13" s="6"/>
      <c r="G13" s="7" t="s">
        <v>51</v>
      </c>
      <c r="J13" s="15"/>
      <c r="K13" s="17"/>
    </row>
    <row r="14" spans="4:14" ht="21" x14ac:dyDescent="0.35">
      <c r="D14" s="10" t="s">
        <v>10</v>
      </c>
      <c r="E14" s="11"/>
      <c r="F14" s="11">
        <v>0</v>
      </c>
      <c r="G14" s="10"/>
      <c r="L14" s="15"/>
    </row>
    <row r="15" spans="4:14" ht="21" x14ac:dyDescent="0.35">
      <c r="D15" s="12" t="s">
        <v>12</v>
      </c>
      <c r="E15" s="13"/>
      <c r="F15" s="13">
        <f>F4+F5-F14</f>
        <v>28357349</v>
      </c>
      <c r="G15" s="7"/>
      <c r="I15" s="15"/>
      <c r="J15" s="15"/>
      <c r="M15" s="16"/>
    </row>
    <row r="16" spans="4:14" ht="21" x14ac:dyDescent="0.35">
      <c r="D16" s="5" t="s">
        <v>13</v>
      </c>
      <c r="E16" s="6">
        <v>19160785</v>
      </c>
      <c r="F16" s="6"/>
      <c r="G16" s="7"/>
      <c r="I16" s="15"/>
      <c r="L16" s="15"/>
      <c r="M16" s="17"/>
    </row>
    <row r="17" spans="4:13" ht="21" x14ac:dyDescent="0.35">
      <c r="D17" s="5" t="s">
        <v>55</v>
      </c>
      <c r="E17" s="6">
        <v>1750000</v>
      </c>
      <c r="F17" s="6"/>
      <c r="G17" s="7"/>
      <c r="I17" s="15"/>
      <c r="L17" s="15"/>
      <c r="M17" s="17"/>
    </row>
    <row r="18" spans="4:13" ht="21" x14ac:dyDescent="0.35">
      <c r="D18" s="5" t="s">
        <v>14</v>
      </c>
      <c r="E18" s="6">
        <v>289722</v>
      </c>
      <c r="F18" s="6"/>
      <c r="G18" s="7"/>
    </row>
    <row r="19" spans="4:13" ht="21" x14ac:dyDescent="0.35">
      <c r="D19" s="5" t="s">
        <v>15</v>
      </c>
      <c r="E19" s="6">
        <v>229950</v>
      </c>
      <c r="F19" s="6"/>
      <c r="G19" s="7"/>
    </row>
    <row r="20" spans="4:13" ht="21" x14ac:dyDescent="0.35">
      <c r="D20" s="5" t="s">
        <v>26</v>
      </c>
      <c r="E20" s="6">
        <v>4368885</v>
      </c>
      <c r="F20" s="6"/>
      <c r="G20" s="7"/>
    </row>
    <row r="21" spans="4:13" ht="21" x14ac:dyDescent="0.35">
      <c r="D21" s="5" t="s">
        <v>25</v>
      </c>
      <c r="E21" s="6">
        <v>27500</v>
      </c>
      <c r="F21" s="6"/>
      <c r="G21" s="7"/>
    </row>
    <row r="22" spans="4:13" ht="21" x14ac:dyDescent="0.35">
      <c r="D22" s="5" t="s">
        <v>41</v>
      </c>
      <c r="E22" s="6">
        <v>500000</v>
      </c>
      <c r="F22" s="6"/>
      <c r="G22" s="7"/>
    </row>
    <row r="23" spans="4:13" ht="21" x14ac:dyDescent="0.35">
      <c r="D23" s="5" t="s">
        <v>56</v>
      </c>
      <c r="E23" s="6">
        <v>100000</v>
      </c>
      <c r="F23" s="6"/>
      <c r="G23" s="7"/>
    </row>
    <row r="24" spans="4:13" ht="21" x14ac:dyDescent="0.35">
      <c r="D24" s="5" t="s">
        <v>24</v>
      </c>
      <c r="E24" s="6">
        <v>1658142</v>
      </c>
      <c r="F24" s="6"/>
      <c r="G24" s="7"/>
    </row>
    <row r="25" spans="4:13" ht="21" x14ac:dyDescent="0.35">
      <c r="D25" s="10" t="s">
        <v>45</v>
      </c>
      <c r="E25" s="11"/>
      <c r="F25" s="11">
        <f>SUM(E16:E24)</f>
        <v>28084984</v>
      </c>
      <c r="G25" s="7"/>
    </row>
    <row r="26" spans="4:13" ht="23.25" x14ac:dyDescent="0.35">
      <c r="D26" s="8" t="s">
        <v>16</v>
      </c>
      <c r="E26" s="9"/>
      <c r="F26" s="9">
        <f>F15-F25</f>
        <v>272365</v>
      </c>
      <c r="G26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شهر 1</vt:lpstr>
      <vt:lpstr>شهر 2</vt:lpstr>
      <vt:lpstr>شهر 3</vt:lpstr>
      <vt:lpstr>شهر 4</vt:lpstr>
      <vt:lpstr>شهر 5</vt:lpstr>
      <vt:lpstr>شهر 6</vt:lpstr>
      <vt:lpstr>شهر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dcterms:created xsi:type="dcterms:W3CDTF">2024-08-22T17:39:42Z</dcterms:created>
  <dcterms:modified xsi:type="dcterms:W3CDTF">2024-08-29T12:28:06Z</dcterms:modified>
</cp:coreProperties>
</file>